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28785" windowHeight="12825"/>
  </bookViews>
  <sheets>
    <sheet name="Форма № 2" sheetId="1" r:id="rId1"/>
    <sheet name="Форма № 2 продолж. " sheetId="2" r:id="rId2"/>
  </sheets>
  <definedNames>
    <definedName name="_xlnm.Print_Titles" localSheetId="1">'Форма № 2 продолж. '!#REF!</definedName>
    <definedName name="_xlnm.Print_Area" localSheetId="0">'Форма № 2'!$A$1:$G$25</definedName>
    <definedName name="_xlnm.Print_Area" localSheetId="1">'Форма № 2 продолж. '!$A$1:$M$42</definedName>
  </definedNames>
  <calcPr calcId="145621"/>
</workbook>
</file>

<file path=xl/calcChain.xml><?xml version="1.0" encoding="utf-8"?>
<calcChain xmlns="http://schemas.openxmlformats.org/spreadsheetml/2006/main">
  <c r="E34" i="2" l="1"/>
  <c r="F34" i="2"/>
  <c r="G34" i="2"/>
  <c r="H34" i="2"/>
  <c r="I34" i="2"/>
  <c r="F20" i="2"/>
  <c r="G20" i="2"/>
  <c r="H20" i="2"/>
  <c r="I20" i="2"/>
  <c r="E20" i="2"/>
  <c r="F6" i="2" l="1"/>
  <c r="G6" i="2"/>
  <c r="H6" i="2"/>
  <c r="I6" i="2"/>
  <c r="E6" i="2"/>
  <c r="C41" i="2" l="1"/>
  <c r="C36" i="2"/>
  <c r="C37" i="2"/>
  <c r="C38" i="2"/>
  <c r="C35" i="2"/>
  <c r="C34" i="2" l="1"/>
  <c r="F19" i="1"/>
  <c r="C27" i="2" l="1"/>
  <c r="C13" i="2"/>
  <c r="C24" i="2" l="1"/>
  <c r="C9" i="2" l="1"/>
  <c r="C23" i="2"/>
  <c r="C7" i="2"/>
  <c r="C21" i="2"/>
  <c r="C8" i="2"/>
  <c r="C22" i="2"/>
  <c r="C20" i="2" l="1"/>
  <c r="C10" i="2"/>
  <c r="C6" i="2" l="1"/>
  <c r="F20" i="1" l="1"/>
  <c r="F24" i="1" s="1"/>
  <c r="F23" i="1" l="1"/>
</calcChain>
</file>

<file path=xl/sharedStrings.xml><?xml version="1.0" encoding="utf-8"?>
<sst xmlns="http://schemas.openxmlformats.org/spreadsheetml/2006/main" count="130" uniqueCount="67">
  <si>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</si>
  <si>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</si>
  <si>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</si>
  <si>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</si>
  <si>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</si>
  <si>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</si>
  <si>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</si>
  <si>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</si>
  <si>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</si>
  <si>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</si>
  <si>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</si>
  <si>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</si>
  <si>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</si>
  <si>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</si>
  <si>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</si>
  <si>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</si>
  <si>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</si>
  <si>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</si>
  <si>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</si>
  <si>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</si>
  <si>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</si>
  <si>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</si>
  <si>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</si>
  <si>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</si>
  <si>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</si>
  <si>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</si>
  <si>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</si>
  <si>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</si>
  <si>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</si>
  <si>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</si>
  <si>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</si>
  <si>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</si>
  <si>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</si>
  <si>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</si>
  <si>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</si>
  <si>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</si>
  <si>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</si>
  <si>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</si>
  <si>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</si>
  <si>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</si>
  <si>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</si>
  <si>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</si>
  <si>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</si>
  <si>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</si>
  <si>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</si>
  <si>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</si>
  <si>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>Прибыль (убыток) от продаж</t>
  </si>
  <si>
    <t>Прочие доходы и расходы, в том числе:</t>
  </si>
  <si>
    <t>4.1.</t>
  </si>
  <si>
    <t>4.2.</t>
  </si>
  <si>
    <t>5.</t>
  </si>
  <si>
    <t>(оказания) регулируемых работ (услуг) АО "Аэропорт Якутск"</t>
  </si>
  <si>
    <t>финансово-хозяйственной деятельности СЕМ в сфере выполнения</t>
  </si>
  <si>
    <t>Форма №2</t>
  </si>
  <si>
    <t>Год (прогноз)
2022 г.</t>
  </si>
  <si>
    <t>2.Обеспечение авиационной безопасности</t>
  </si>
  <si>
    <t>3.Предоставление аэровокзального комплекса</t>
  </si>
  <si>
    <t>Год (факт)
2023 г.</t>
  </si>
  <si>
    <t>2023 год (факт)</t>
  </si>
  <si>
    <t>II. Расшифровка расходов по финансово-хозяйственной деятельности</t>
  </si>
  <si>
    <t>6.</t>
  </si>
  <si>
    <t xml:space="preserve"> Чистая прибыль (убыток)</t>
  </si>
  <si>
    <t>Год (факт)
2024 г.</t>
  </si>
  <si>
    <t>Год (прогноз)
2025 г.</t>
  </si>
  <si>
    <t>Обеспечение транспортной безопасности</t>
  </si>
  <si>
    <t>2024 год (факт)</t>
  </si>
  <si>
    <t>2025 год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</si>
</sst>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.000"/>
    <numFmt numFmtId="171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7" fontId="7" fillId="0" borderId="0" applyBorder="0" applyAlignment="0" applyProtection="0"/>
    <xf numFmtId="0" fontId="10" fillId="0" borderId="0"/>
    <xf numFmtId="0" fontId="11" fillId="0" borderId="0"/>
    <xf numFmtId="0" fontId="8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  <xf numFmtId="49" fontId="12" fillId="0" borderId="0" applyBorder="0">
      <alignment vertical="top"/>
    </xf>
    <xf numFmtId="0" fontId="13" fillId="0" borderId="0">
      <alignment horizontal="left"/>
    </xf>
    <xf numFmtId="0" fontId="2" fillId="0" borderId="0"/>
    <xf numFmtId="0" fontId="14" fillId="0" borderId="0"/>
    <xf numFmtId="168" fontId="14" fillId="0" borderId="0"/>
    <xf numFmtId="0" fontId="15" fillId="0" borderId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6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9" fontId="23" fillId="2" borderId="6" applyNumberFormat="0" applyFill="0" applyBorder="0" applyAlignment="0" applyProtection="0">
      <alignment horizontal="left" vertical="center"/>
    </xf>
    <xf numFmtId="49" fontId="12" fillId="0" borderId="0" applyBorder="0">
      <alignment vertical="top"/>
    </xf>
    <xf numFmtId="0" fontId="24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7" fillId="0" borderId="0"/>
    <xf numFmtId="0" fontId="3" fillId="0" borderId="5">
      <alignment horizontal="center" vertical="center"/>
    </xf>
    <xf numFmtId="0" fontId="7" fillId="0" borderId="0"/>
    <xf numFmtId="164" fontId="9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27" fillId="0" borderId="0"/>
    <xf numFmtId="166" fontId="28" fillId="0" borderId="7" applyAlignment="0" applyProtection="0">
      <alignment vertical="justify"/>
      <protection locked="0"/>
    </xf>
    <xf numFmtId="0" fontId="24" fillId="0" borderId="0"/>
  </cellStyleXfs>
  <cellXfs count="53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66" fontId="25" fillId="0" borderId="0" xfId="0" applyNumberFormat="1" applyFont="1" applyFill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70" fontId="6" fillId="0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</cellXfs>
  <cellStyles count="68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Заголовок1" xfId="66"/>
    <cellStyle name="Обычный" xfId="0" builtinId="0"/>
    <cellStyle name="Обычный 10" xfId="43"/>
    <cellStyle name="Обычный 11" xfId="63"/>
    <cellStyle name="Обычный 12 2" xfId="44"/>
    <cellStyle name="Обычный 2" xfId="1"/>
    <cellStyle name="Обычный 2 2" xfId="9"/>
    <cellStyle name="Обычный 2 2 2" xfId="65"/>
    <cellStyle name="Обычный 2 3" xfId="46"/>
    <cellStyle name="Обычный 2 4" xfId="49"/>
    <cellStyle name="Обычный 2 4 2" xfId="58"/>
    <cellStyle name="Обычный 2 5" xfId="55"/>
    <cellStyle name="Обычный 2_Смета 2011 (корр.29.11.11)" xfId="67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4 4" xfId="60"/>
    <cellStyle name="Обычный 5" xfId="11"/>
    <cellStyle name="Обычный 5 2" xfId="47"/>
    <cellStyle name="Обычный 5 3" xfId="61"/>
    <cellStyle name="Обычный 6" xfId="12"/>
    <cellStyle name="Обычный 6 2" xfId="50"/>
    <cellStyle name="Обычный 6 3" xfId="62"/>
    <cellStyle name="Обычный 7" xfId="13"/>
    <cellStyle name="Обычный 8" xfId="15"/>
    <cellStyle name="Обычный 9" xfId="59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2 2" xfId="6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="115" zoomScaleNormal="100" zoomScaleSheetLayoutView="115" workbookViewId="0">
      <selection activeCell="S10" sqref="S10"/>
    </sheetView>
  </sheetViews>
  <sheetFormatPr defaultRowHeight="15"/>
  <cols>
    <col min="1" max="1" width="5.7109375" style="19" customWidth="1"/>
    <col min="2" max="2" width="45.42578125" style="19" customWidth="1"/>
    <col min="3" max="3" width="13.42578125" style="19" customWidth="1"/>
    <col min="4" max="4" width="16.5703125" style="19" customWidth="1"/>
    <col min="5" max="5" width="16.42578125" style="19" customWidth="1"/>
    <col min="6" max="6" width="0" style="19" hidden="1" customWidth="1"/>
    <col min="7" max="7" width="15.28515625" style="19" customWidth="1"/>
    <col min="8" max="8" width="13.28515625" style="19" customWidth="1"/>
    <col min="9" max="9" width="10" style="19" bestFit="1" customWidth="1"/>
    <col min="10" max="12" width="9.140625" style="19"/>
    <col min="13" max="13" width="12.28515625" style="19" customWidth="1"/>
    <col min="14" max="16384" width="9.140625" style="19"/>
  </cols>
  <sheetData>
    <row r="1" spans="1:10" ht="15.75">
      <c r="G1" s="21" t="s">
        <v>53</v>
      </c>
    </row>
    <row r="2" spans="1:10" ht="15.75" customHeight="1">
      <c r="A2" s="43" t="s">
        <v>0</v>
      </c>
      <c r="B2" s="43"/>
      <c r="C2" s="43"/>
      <c r="D2" s="43"/>
      <c r="E2" s="43"/>
      <c r="F2" s="43"/>
    </row>
    <row r="3" spans="1:10" ht="15.75" customHeight="1">
      <c r="A3" s="43" t="s">
        <v>52</v>
      </c>
      <c r="B3" s="43"/>
      <c r="C3" s="43"/>
      <c r="D3" s="43"/>
      <c r="E3" s="43"/>
      <c r="F3" s="43"/>
    </row>
    <row r="4" spans="1:10" ht="15.75" customHeight="1">
      <c r="A4" s="43" t="s">
        <v>51</v>
      </c>
      <c r="B4" s="43"/>
      <c r="C4" s="43"/>
      <c r="D4" s="43"/>
      <c r="E4" s="43"/>
      <c r="F4" s="43"/>
    </row>
    <row r="5" spans="1:10" ht="15.75">
      <c r="A5" s="12"/>
      <c r="B5" s="12"/>
      <c r="C5" s="12"/>
    </row>
    <row r="6" spans="1:10" ht="15.75">
      <c r="A6" s="44" t="s">
        <v>45</v>
      </c>
      <c r="B6" s="44"/>
      <c r="C6" s="44"/>
      <c r="D6" s="44"/>
      <c r="E6" s="44"/>
      <c r="F6" s="44"/>
    </row>
    <row r="7" spans="1:10" ht="15.75">
      <c r="A7" s="12"/>
      <c r="B7" s="12"/>
      <c r="C7" s="12"/>
    </row>
    <row r="8" spans="1:10" ht="63">
      <c r="A8" s="15" t="s">
        <v>1</v>
      </c>
      <c r="B8" s="16" t="s">
        <v>2</v>
      </c>
      <c r="C8" s="15" t="s">
        <v>3</v>
      </c>
      <c r="D8" s="17" t="s">
        <v>57</v>
      </c>
      <c r="E8" s="17" t="s">
        <v>62</v>
      </c>
      <c r="F8" s="17" t="s">
        <v>54</v>
      </c>
      <c r="G8" s="17" t="s">
        <v>63</v>
      </c>
    </row>
    <row r="9" spans="1:10" ht="31.5">
      <c r="A9" s="7" t="s">
        <v>4</v>
      </c>
      <c r="B9" s="16" t="s">
        <v>5</v>
      </c>
      <c r="C9" s="7" t="s">
        <v>6</v>
      </c>
      <c r="D9" s="25">
        <v>1958334.1468499999</v>
      </c>
      <c r="E9" s="25">
        <v>2419230</v>
      </c>
      <c r="F9" s="1">
        <v>1591112.32855</v>
      </c>
      <c r="G9" s="25">
        <v>2539733</v>
      </c>
      <c r="H9" s="23"/>
      <c r="I9" s="23"/>
      <c r="J9" s="23"/>
    </row>
    <row r="10" spans="1:10" ht="15.75">
      <c r="A10" s="7" t="s">
        <v>7</v>
      </c>
      <c r="B10" s="8" t="s">
        <v>8</v>
      </c>
      <c r="C10" s="7" t="s">
        <v>6</v>
      </c>
      <c r="D10" s="25">
        <v>424055.94100000005</v>
      </c>
      <c r="E10" s="25">
        <v>485995</v>
      </c>
      <c r="F10" s="1">
        <v>370513</v>
      </c>
      <c r="G10" s="25">
        <v>473915</v>
      </c>
      <c r="H10" s="23"/>
      <c r="I10" s="23"/>
      <c r="J10" s="23"/>
    </row>
    <row r="11" spans="1:10" ht="15.75">
      <c r="A11" s="7" t="s">
        <v>9</v>
      </c>
      <c r="B11" s="8" t="s">
        <v>64</v>
      </c>
      <c r="C11" s="7" t="s">
        <v>6</v>
      </c>
      <c r="D11" s="25">
        <v>199182.97099999999</v>
      </c>
      <c r="E11" s="25">
        <v>298014</v>
      </c>
      <c r="F11" s="1">
        <v>173413</v>
      </c>
      <c r="G11" s="25">
        <v>305913</v>
      </c>
      <c r="H11" s="23"/>
      <c r="I11" s="23"/>
      <c r="J11" s="23"/>
    </row>
    <row r="12" spans="1:10" ht="15.75">
      <c r="A12" s="7" t="s">
        <v>10</v>
      </c>
      <c r="B12" s="8" t="s">
        <v>17</v>
      </c>
      <c r="C12" s="7" t="s">
        <v>6</v>
      </c>
      <c r="D12" s="25">
        <v>104378.17800000001</v>
      </c>
      <c r="E12" s="25">
        <v>152283</v>
      </c>
      <c r="F12" s="1">
        <v>82917</v>
      </c>
      <c r="G12" s="25">
        <v>160979</v>
      </c>
      <c r="H12" s="23"/>
      <c r="I12" s="23"/>
      <c r="J12" s="23"/>
    </row>
    <row r="13" spans="1:10" ht="15.75">
      <c r="A13" s="18" t="s">
        <v>11</v>
      </c>
      <c r="B13" s="8" t="s">
        <v>19</v>
      </c>
      <c r="C13" s="7" t="s">
        <v>6</v>
      </c>
      <c r="D13" s="25">
        <v>97770.770999999993</v>
      </c>
      <c r="E13" s="25">
        <v>141242</v>
      </c>
      <c r="F13" s="1">
        <v>77533</v>
      </c>
      <c r="G13" s="25">
        <v>149160</v>
      </c>
      <c r="H13" s="24"/>
      <c r="I13" s="24"/>
      <c r="J13" s="23"/>
    </row>
    <row r="14" spans="1:10" ht="45.75" customHeight="1">
      <c r="A14" s="7" t="s">
        <v>12</v>
      </c>
      <c r="B14" s="16" t="s">
        <v>13</v>
      </c>
      <c r="C14" s="7" t="s">
        <v>6</v>
      </c>
      <c r="D14" s="25">
        <v>2075098</v>
      </c>
      <c r="E14" s="25">
        <v>2281239</v>
      </c>
      <c r="F14" s="1">
        <v>1721342</v>
      </c>
      <c r="G14" s="1">
        <v>2488316</v>
      </c>
      <c r="H14" s="24"/>
      <c r="I14" s="23"/>
      <c r="J14" s="23"/>
    </row>
    <row r="15" spans="1:10" ht="15.75">
      <c r="A15" s="7" t="s">
        <v>14</v>
      </c>
      <c r="B15" s="8" t="s">
        <v>8</v>
      </c>
      <c r="C15" s="7" t="s">
        <v>6</v>
      </c>
      <c r="D15" s="25">
        <v>432104.67</v>
      </c>
      <c r="E15" s="25">
        <v>492894.69900000002</v>
      </c>
      <c r="F15" s="1">
        <v>364347.28581445786</v>
      </c>
      <c r="G15" s="25">
        <v>521229.63800000004</v>
      </c>
      <c r="H15" s="23"/>
      <c r="I15" s="23"/>
      <c r="J15" s="23"/>
    </row>
    <row r="16" spans="1:10" ht="15.75">
      <c r="A16" s="7" t="s">
        <v>15</v>
      </c>
      <c r="B16" s="8" t="s">
        <v>64</v>
      </c>
      <c r="C16" s="7" t="s">
        <v>6</v>
      </c>
      <c r="D16" s="25">
        <v>289069.73599999998</v>
      </c>
      <c r="E16" s="25">
        <v>327509.06400000001</v>
      </c>
      <c r="F16" s="1">
        <v>257267.34153358513</v>
      </c>
      <c r="G16" s="25">
        <v>345058.43300000002</v>
      </c>
      <c r="H16" s="23"/>
      <c r="I16" s="23"/>
      <c r="J16" s="23"/>
    </row>
    <row r="17" spans="1:10" ht="15.75">
      <c r="A17" s="7" t="s">
        <v>16</v>
      </c>
      <c r="B17" s="8" t="s">
        <v>17</v>
      </c>
      <c r="C17" s="7" t="s">
        <v>6</v>
      </c>
      <c r="D17" s="25">
        <v>173649.78700000001</v>
      </c>
      <c r="E17" s="25">
        <v>194371</v>
      </c>
      <c r="F17" s="1">
        <v>137922.80816393509</v>
      </c>
      <c r="G17" s="25">
        <v>206164.61699999997</v>
      </c>
      <c r="H17" s="23"/>
      <c r="I17" s="23"/>
      <c r="J17" s="23"/>
    </row>
    <row r="18" spans="1:10" ht="15.75">
      <c r="A18" s="7" t="s">
        <v>18</v>
      </c>
      <c r="B18" s="8" t="s">
        <v>19</v>
      </c>
      <c r="C18" s="7" t="s">
        <v>6</v>
      </c>
      <c r="D18" s="25">
        <v>188642.84</v>
      </c>
      <c r="E18" s="25">
        <v>198733</v>
      </c>
      <c r="F18" s="1">
        <v>158988.7497361899</v>
      </c>
      <c r="G18" s="25">
        <v>213680.992</v>
      </c>
      <c r="H18" s="23"/>
      <c r="I18" s="23"/>
      <c r="J18" s="23"/>
    </row>
    <row r="19" spans="1:10" ht="15.75">
      <c r="A19" s="7" t="s">
        <v>20</v>
      </c>
      <c r="B19" s="8" t="s">
        <v>46</v>
      </c>
      <c r="C19" s="7" t="s">
        <v>6</v>
      </c>
      <c r="D19" s="25">
        <v>-116763.85315</v>
      </c>
      <c r="E19" s="25">
        <v>137991</v>
      </c>
      <c r="F19" s="25">
        <f t="shared" ref="F19" si="0">F9-F14</f>
        <v>-130229.67145000002</v>
      </c>
      <c r="G19" s="25">
        <v>51417</v>
      </c>
      <c r="H19" s="23"/>
      <c r="I19" s="23"/>
      <c r="J19" s="23"/>
    </row>
    <row r="20" spans="1:10" ht="15.75">
      <c r="A20" s="7" t="s">
        <v>21</v>
      </c>
      <c r="B20" s="8" t="s">
        <v>47</v>
      </c>
      <c r="C20" s="7" t="s">
        <v>6</v>
      </c>
      <c r="D20" s="25">
        <v>-216188</v>
      </c>
      <c r="E20" s="25">
        <v>-82305</v>
      </c>
      <c r="F20" s="1" t="e">
        <f>#REF!-#REF!+F21-F22</f>
        <v>#REF!</v>
      </c>
      <c r="G20" s="25">
        <v>-48448</v>
      </c>
      <c r="I20" s="23"/>
    </row>
    <row r="21" spans="1:10" ht="15.75">
      <c r="A21" s="7" t="s">
        <v>48</v>
      </c>
      <c r="B21" s="8" t="s">
        <v>22</v>
      </c>
      <c r="C21" s="7" t="s">
        <v>6</v>
      </c>
      <c r="D21" s="25">
        <v>28495</v>
      </c>
      <c r="E21" s="25">
        <v>138534</v>
      </c>
      <c r="F21" s="1">
        <v>231184</v>
      </c>
      <c r="G21" s="25">
        <v>101906</v>
      </c>
      <c r="H21" s="20"/>
    </row>
    <row r="22" spans="1:10" ht="16.5" customHeight="1">
      <c r="A22" s="7" t="s">
        <v>49</v>
      </c>
      <c r="B22" s="8" t="s">
        <v>23</v>
      </c>
      <c r="C22" s="7" t="s">
        <v>6</v>
      </c>
      <c r="D22" s="25">
        <v>-244683</v>
      </c>
      <c r="E22" s="25">
        <v>-220839</v>
      </c>
      <c r="F22" s="1">
        <v>56998</v>
      </c>
      <c r="G22" s="25">
        <v>-150354</v>
      </c>
    </row>
    <row r="23" spans="1:10" ht="15.75">
      <c r="A23" s="7" t="s">
        <v>50</v>
      </c>
      <c r="B23" s="8" t="s">
        <v>24</v>
      </c>
      <c r="C23" s="7" t="s">
        <v>6</v>
      </c>
      <c r="D23" s="25">
        <v>-332952</v>
      </c>
      <c r="E23" s="25">
        <v>55686</v>
      </c>
      <c r="F23" s="1" t="e">
        <f>F19+F20-1</f>
        <v>#REF!</v>
      </c>
      <c r="G23" s="25">
        <v>2969</v>
      </c>
    </row>
    <row r="24" spans="1:10" ht="14.25" customHeight="1">
      <c r="A24" s="7" t="s">
        <v>60</v>
      </c>
      <c r="B24" s="8" t="s">
        <v>61</v>
      </c>
      <c r="C24" s="7" t="s">
        <v>6</v>
      </c>
      <c r="D24" s="1">
        <v>-286553</v>
      </c>
      <c r="E24" s="1">
        <v>21916</v>
      </c>
      <c r="F24" s="1" t="e">
        <f>F20+#REF!-1</f>
        <v>#REF!</v>
      </c>
      <c r="G24" s="25">
        <v>2375</v>
      </c>
    </row>
    <row r="25" spans="1:10" ht="87.75" hidden="1" customHeight="1"/>
    <row r="26" spans="1:10" ht="30" customHeight="1"/>
  </sheetData>
  <mergeCells count="4">
    <mergeCell ref="A2:F2"/>
    <mergeCell ref="A3:F3"/>
    <mergeCell ref="A4:F4"/>
    <mergeCell ref="A6:F6"/>
  </mergeCells>
  <phoneticPr fontId="0" type="noConversion"/>
  <pageMargins left="0.37" right="0.35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2"/>
  <sheetViews>
    <sheetView view="pageBreakPreview" zoomScale="90" zoomScaleNormal="100" zoomScaleSheetLayoutView="90" workbookViewId="0">
      <pane xSplit="2" ySplit="1" topLeftCell="C2" activePane="bottomRight" state="frozen"/>
      <selection pane="topRight" activeCell="B1" sqref="B1"/>
      <selection pane="bottomLeft" activeCell="A5" sqref="A5"/>
      <selection pane="bottomRight" activeCell="Q7" sqref="Q7:R7"/>
    </sheetView>
  </sheetViews>
  <sheetFormatPr defaultRowHeight="15"/>
  <cols>
    <col min="1" max="1" width="4" style="14" customWidth="1"/>
    <col min="2" max="2" width="26" style="14" customWidth="1"/>
    <col min="3" max="3" width="13.85546875" style="13" customWidth="1"/>
    <col min="4" max="4" width="14.85546875" style="13" customWidth="1"/>
    <col min="5" max="5" width="14.140625" style="13" customWidth="1"/>
    <col min="6" max="6" width="11.85546875" style="13" customWidth="1"/>
    <col min="7" max="7" width="11.5703125" style="13" customWidth="1"/>
    <col min="8" max="9" width="12.5703125" style="13" bestFit="1" customWidth="1"/>
    <col min="10" max="10" width="18" style="13" customWidth="1"/>
    <col min="11" max="11" width="12" style="13" customWidth="1"/>
    <col min="12" max="12" width="11.5703125" style="13" customWidth="1"/>
    <col min="13" max="13" width="11.140625" style="13" customWidth="1"/>
    <col min="14" max="14" width="10.28515625" style="13" bestFit="1" customWidth="1"/>
    <col min="15" max="15" width="9.140625" style="14" customWidth="1"/>
    <col min="16" max="16" width="11.5703125" style="22" bestFit="1" customWidth="1"/>
    <col min="17" max="17" width="11" style="22" customWidth="1"/>
    <col min="18" max="18" width="10.42578125" style="22" bestFit="1" customWidth="1"/>
    <col min="19" max="19" width="11" style="22" customWidth="1"/>
    <col min="20" max="20" width="10.42578125" style="22" bestFit="1" customWidth="1"/>
    <col min="21" max="21" width="12.28515625" style="22" customWidth="1"/>
    <col min="22" max="25" width="9.140625" style="22"/>
    <col min="26" max="16384" width="9.140625" style="14"/>
  </cols>
  <sheetData>
    <row r="1" spans="2:19" ht="23.25" customHeight="1">
      <c r="B1" s="49" t="s">
        <v>59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9" ht="19.5" customHeight="1">
      <c r="B2" s="45" t="s">
        <v>58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9">
      <c r="B3" s="46" t="s">
        <v>26</v>
      </c>
      <c r="C3" s="47" t="s">
        <v>27</v>
      </c>
      <c r="D3" s="50" t="s">
        <v>25</v>
      </c>
      <c r="E3" s="51"/>
      <c r="F3" s="51"/>
      <c r="G3" s="51"/>
      <c r="H3" s="51"/>
      <c r="I3" s="51"/>
      <c r="J3" s="51"/>
      <c r="K3" s="51"/>
      <c r="L3" s="51"/>
      <c r="M3" s="52"/>
    </row>
    <row r="4" spans="2:19" ht="89.25" customHeight="1">
      <c r="B4" s="46"/>
      <c r="C4" s="47"/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36</v>
      </c>
      <c r="M4" s="2" t="s">
        <v>37</v>
      </c>
    </row>
    <row r="5" spans="2:19">
      <c r="B5" s="3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</row>
    <row r="6" spans="2:19" ht="30">
      <c r="B6" s="5" t="s">
        <v>38</v>
      </c>
      <c r="C6" s="9">
        <f>C7+C8+C9+C10</f>
        <v>1083467.0330000001</v>
      </c>
      <c r="D6" s="9"/>
      <c r="E6" s="9">
        <f>SUM(E7:E10)</f>
        <v>172545.83899999998</v>
      </c>
      <c r="F6" s="9">
        <f t="shared" ref="F6:I6" si="0">SUM(F7:F10)</f>
        <v>560626.56999999995</v>
      </c>
      <c r="G6" s="9">
        <f t="shared" si="0"/>
        <v>168143.22099999999</v>
      </c>
      <c r="H6" s="9">
        <f t="shared" si="0"/>
        <v>48094.773000000001</v>
      </c>
      <c r="I6" s="9">
        <f t="shared" si="0"/>
        <v>134056.63</v>
      </c>
      <c r="J6" s="32"/>
      <c r="K6" s="10"/>
      <c r="L6" s="9"/>
      <c r="M6" s="9"/>
      <c r="O6" s="27"/>
      <c r="P6" s="27"/>
      <c r="Q6" s="27"/>
      <c r="R6" s="27"/>
      <c r="S6" s="27"/>
    </row>
    <row r="7" spans="2:19" ht="45">
      <c r="B7" s="6" t="s">
        <v>39</v>
      </c>
      <c r="C7" s="9">
        <f>'Форма № 2'!D15</f>
        <v>432104.67</v>
      </c>
      <c r="D7" s="9"/>
      <c r="E7" s="4">
        <v>70279.377999999997</v>
      </c>
      <c r="F7" s="4">
        <v>229271.24</v>
      </c>
      <c r="G7" s="4">
        <v>68674.937999999995</v>
      </c>
      <c r="H7" s="4">
        <v>12031.679</v>
      </c>
      <c r="I7" s="4">
        <v>51847.434999999998</v>
      </c>
      <c r="J7" s="32"/>
      <c r="K7" s="11"/>
      <c r="L7" s="4"/>
      <c r="M7" s="4"/>
      <c r="O7" s="27"/>
      <c r="P7" s="27"/>
      <c r="Q7" s="27"/>
      <c r="R7" s="27"/>
      <c r="S7" s="27"/>
    </row>
    <row r="8" spans="2:19" ht="34.5" customHeight="1">
      <c r="B8" s="6" t="s">
        <v>55</v>
      </c>
      <c r="C8" s="9">
        <f>'Форма № 2'!D16</f>
        <v>289069.73599999998</v>
      </c>
      <c r="D8" s="9"/>
      <c r="E8" s="4">
        <v>15509.270999999999</v>
      </c>
      <c r="F8" s="4">
        <v>183550.48</v>
      </c>
      <c r="G8" s="4">
        <v>55265.127999999997</v>
      </c>
      <c r="H8" s="4">
        <v>7765.6679999999997</v>
      </c>
      <c r="I8" s="4">
        <v>26979.188999999998</v>
      </c>
      <c r="J8" s="32"/>
      <c r="K8" s="11"/>
      <c r="L8" s="4"/>
      <c r="M8" s="4"/>
      <c r="O8" s="27"/>
      <c r="P8" s="28"/>
      <c r="Q8" s="27"/>
      <c r="R8" s="28"/>
    </row>
    <row r="9" spans="2:19" ht="36" customHeight="1">
      <c r="B9" s="6" t="s">
        <v>56</v>
      </c>
      <c r="C9" s="9">
        <f>'Форма № 2'!D17</f>
        <v>173649.78700000001</v>
      </c>
      <c r="D9" s="9"/>
      <c r="E9" s="4">
        <v>53785.19</v>
      </c>
      <c r="F9" s="4">
        <v>42570.1</v>
      </c>
      <c r="G9" s="4">
        <v>12671.027</v>
      </c>
      <c r="H9" s="4">
        <v>23722.066999999999</v>
      </c>
      <c r="I9" s="4">
        <v>40901.402999999998</v>
      </c>
      <c r="J9" s="32"/>
      <c r="K9" s="11"/>
      <c r="L9" s="4"/>
      <c r="M9" s="4"/>
      <c r="O9" s="27"/>
      <c r="P9" s="28"/>
      <c r="Q9" s="27"/>
      <c r="R9" s="28"/>
    </row>
    <row r="10" spans="2:19" ht="30">
      <c r="B10" s="6" t="s">
        <v>40</v>
      </c>
      <c r="C10" s="9">
        <f>'Форма № 2'!D18</f>
        <v>188642.84</v>
      </c>
      <c r="D10" s="9"/>
      <c r="E10" s="4">
        <v>32972</v>
      </c>
      <c r="F10" s="4">
        <v>105234.75</v>
      </c>
      <c r="G10" s="40">
        <v>31532.128000000001</v>
      </c>
      <c r="H10" s="4">
        <v>4575.3590000000004</v>
      </c>
      <c r="I10" s="4">
        <v>14328.602999999999</v>
      </c>
      <c r="J10" s="32"/>
      <c r="K10" s="11"/>
      <c r="L10" s="4"/>
      <c r="M10" s="4"/>
      <c r="O10" s="27"/>
      <c r="P10" s="28"/>
      <c r="Q10" s="27"/>
      <c r="R10" s="28"/>
    </row>
    <row r="11" spans="2:19" ht="45">
      <c r="B11" s="6" t="s">
        <v>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27"/>
      <c r="P11" s="28"/>
      <c r="Q11" s="27"/>
      <c r="R11" s="28"/>
    </row>
    <row r="12" spans="2:19" ht="30">
      <c r="B12" s="6" t="s">
        <v>42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27"/>
      <c r="P12" s="28"/>
      <c r="Q12" s="27"/>
      <c r="R12" s="28"/>
    </row>
    <row r="13" spans="2:19" ht="30">
      <c r="B13" s="6" t="s">
        <v>43</v>
      </c>
      <c r="C13" s="9">
        <f>'Форма № 2'!D14</f>
        <v>2075098</v>
      </c>
      <c r="D13" s="9"/>
      <c r="E13" s="4">
        <v>288742</v>
      </c>
      <c r="F13" s="4">
        <v>977538</v>
      </c>
      <c r="G13" s="4">
        <v>293291</v>
      </c>
      <c r="H13" s="4">
        <v>89914</v>
      </c>
      <c r="I13" s="4">
        <v>425613</v>
      </c>
      <c r="J13" s="4"/>
      <c r="K13" s="11"/>
      <c r="L13" s="4"/>
      <c r="M13" s="4"/>
      <c r="O13" s="29"/>
      <c r="P13" s="29"/>
      <c r="Q13" s="28"/>
      <c r="R13" s="28"/>
    </row>
    <row r="14" spans="2:19" ht="23.25" customHeight="1">
      <c r="B14" s="6" t="s">
        <v>44</v>
      </c>
      <c r="C14" s="40"/>
      <c r="D14" s="4"/>
      <c r="E14" s="4"/>
      <c r="F14" s="4"/>
      <c r="G14" s="4"/>
      <c r="H14" s="4"/>
      <c r="I14" s="4"/>
      <c r="J14" s="4"/>
      <c r="K14" s="4">
        <v>-44157</v>
      </c>
      <c r="L14" s="26">
        <v>5558</v>
      </c>
      <c r="M14" s="4">
        <v>-244683</v>
      </c>
      <c r="P14" s="14"/>
    </row>
    <row r="15" spans="2:19" ht="16.5" hidden="1" customHeight="1">
      <c r="B15" s="42"/>
      <c r="C15" s="41"/>
      <c r="D15" s="41"/>
      <c r="E15" s="41"/>
      <c r="F15" s="41"/>
      <c r="G15" s="41"/>
      <c r="H15" s="41"/>
      <c r="I15" s="41"/>
      <c r="J15" s="27"/>
      <c r="K15" s="27"/>
      <c r="L15" s="38"/>
      <c r="M15" s="27"/>
      <c r="P15" s="14"/>
    </row>
    <row r="16" spans="2:19" ht="28.5" customHeight="1">
      <c r="B16" s="45" t="s">
        <v>65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2:32">
      <c r="B17" s="46" t="s">
        <v>26</v>
      </c>
      <c r="C17" s="47" t="s">
        <v>27</v>
      </c>
      <c r="D17" s="48" t="s">
        <v>25</v>
      </c>
      <c r="E17" s="48"/>
      <c r="F17" s="48"/>
      <c r="G17" s="48"/>
      <c r="H17" s="48"/>
      <c r="I17" s="48"/>
      <c r="J17" s="48"/>
      <c r="K17" s="48"/>
      <c r="L17" s="48"/>
      <c r="M17" s="48"/>
    </row>
    <row r="18" spans="2:32" ht="90">
      <c r="B18" s="46"/>
      <c r="C18" s="47"/>
      <c r="D18" s="2" t="s">
        <v>28</v>
      </c>
      <c r="E18" s="2" t="s">
        <v>29</v>
      </c>
      <c r="F18" s="2" t="s">
        <v>30</v>
      </c>
      <c r="G18" s="2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36</v>
      </c>
      <c r="M18" s="2" t="s">
        <v>37</v>
      </c>
    </row>
    <row r="19" spans="2:32">
      <c r="B19" s="3"/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</row>
    <row r="20" spans="2:32" ht="30">
      <c r="B20" s="5" t="s">
        <v>38</v>
      </c>
      <c r="C20" s="33">
        <f>C21+C22+C23+C24</f>
        <v>1213507.763</v>
      </c>
      <c r="D20" s="33"/>
      <c r="E20" s="33">
        <f>SUM(E21:E24)</f>
        <v>189835.3392136</v>
      </c>
      <c r="F20" s="33">
        <f t="shared" ref="F20:I20" si="1">SUM(F21:F24)</f>
        <v>657616.701</v>
      </c>
      <c r="G20" s="33">
        <f t="shared" si="1"/>
        <v>197240.31400000001</v>
      </c>
      <c r="H20" s="33">
        <f t="shared" si="1"/>
        <v>49278.940999999999</v>
      </c>
      <c r="I20" s="33">
        <f t="shared" si="1"/>
        <v>119536.39200000001</v>
      </c>
      <c r="J20" s="33"/>
      <c r="K20" s="35"/>
      <c r="L20" s="33"/>
      <c r="M20" s="33"/>
      <c r="O20" s="36"/>
      <c r="P20" s="14"/>
      <c r="Q20" s="36"/>
      <c r="R20" s="36"/>
      <c r="S20" s="36"/>
    </row>
    <row r="21" spans="2:32" ht="45">
      <c r="B21" s="6" t="s">
        <v>39</v>
      </c>
      <c r="C21" s="33">
        <f>'Форма № 2'!E15</f>
        <v>492894.69900000002</v>
      </c>
      <c r="D21" s="33"/>
      <c r="E21" s="34">
        <v>74950.892000000007</v>
      </c>
      <c r="F21" s="34">
        <v>272441.66899999999</v>
      </c>
      <c r="G21" s="34">
        <v>81732.5</v>
      </c>
      <c r="H21" s="34">
        <v>13041.874</v>
      </c>
      <c r="I21" s="34">
        <v>50727.764000000003</v>
      </c>
      <c r="J21" s="33"/>
      <c r="K21" s="35"/>
      <c r="L21" s="34"/>
      <c r="M21" s="34"/>
      <c r="O21" s="36"/>
      <c r="P21" s="14"/>
      <c r="Q21" s="36"/>
      <c r="R21" s="36"/>
      <c r="S21" s="36"/>
    </row>
    <row r="22" spans="2:32" ht="33.75" customHeight="1">
      <c r="B22" s="6" t="s">
        <v>55</v>
      </c>
      <c r="C22" s="33">
        <f>'Форма № 2'!E16</f>
        <v>327509.06400000001</v>
      </c>
      <c r="D22" s="33"/>
      <c r="E22" s="34">
        <v>17639.514213600003</v>
      </c>
      <c r="F22" s="34">
        <v>216850.89199999999</v>
      </c>
      <c r="G22" s="34">
        <v>65002.224999999999</v>
      </c>
      <c r="H22" s="34">
        <v>7817.8050000000003</v>
      </c>
      <c r="I22" s="34">
        <v>20198.628000000001</v>
      </c>
      <c r="J22" s="33"/>
      <c r="K22" s="35"/>
      <c r="L22" s="34"/>
      <c r="M22" s="34"/>
      <c r="O22" s="36"/>
      <c r="P22" s="14"/>
      <c r="Q22" s="36"/>
      <c r="R22" s="36"/>
      <c r="S22" s="36"/>
      <c r="T22" s="36"/>
    </row>
    <row r="23" spans="2:32" ht="36" customHeight="1">
      <c r="B23" s="6" t="s">
        <v>56</v>
      </c>
      <c r="C23" s="33">
        <f>'Форма № 2'!E17</f>
        <v>194371</v>
      </c>
      <c r="D23" s="33"/>
      <c r="E23" s="34">
        <v>59966.430999999997</v>
      </c>
      <c r="F23" s="34">
        <v>57141.133000000002</v>
      </c>
      <c r="G23" s="34">
        <v>17148.972000000002</v>
      </c>
      <c r="H23" s="34">
        <v>23527.42</v>
      </c>
      <c r="I23" s="34">
        <v>36587</v>
      </c>
      <c r="J23" s="33"/>
      <c r="K23" s="35"/>
      <c r="L23" s="34"/>
      <c r="M23" s="34"/>
      <c r="O23" s="36"/>
      <c r="P23" s="14"/>
      <c r="Q23" s="36"/>
      <c r="R23" s="36"/>
      <c r="S23" s="36"/>
      <c r="T23" s="36"/>
    </row>
    <row r="24" spans="2:32" ht="30">
      <c r="B24" s="6" t="s">
        <v>40</v>
      </c>
      <c r="C24" s="33">
        <f>'Форма № 2'!E18</f>
        <v>198733</v>
      </c>
      <c r="D24" s="33"/>
      <c r="E24" s="34">
        <v>37278.502</v>
      </c>
      <c r="F24" s="34">
        <v>111183.007</v>
      </c>
      <c r="G24" s="34">
        <v>33356.616999999998</v>
      </c>
      <c r="H24" s="34">
        <v>4891.8419999999996</v>
      </c>
      <c r="I24" s="34">
        <v>12023</v>
      </c>
      <c r="J24" s="33"/>
      <c r="K24" s="35"/>
      <c r="L24" s="34"/>
      <c r="M24" s="34"/>
      <c r="O24" s="36"/>
      <c r="P24" s="14"/>
      <c r="Q24" s="36"/>
      <c r="R24" s="36"/>
      <c r="S24" s="36"/>
      <c r="T24" s="36"/>
    </row>
    <row r="25" spans="2:32" ht="45">
      <c r="B25" s="6" t="s">
        <v>41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2:32" ht="30">
      <c r="B26" s="6" t="s">
        <v>42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32" ht="34.5" customHeight="1">
      <c r="B27" s="6" t="s">
        <v>43</v>
      </c>
      <c r="C27" s="33">
        <f>'Форма № 2'!E14</f>
        <v>2281239</v>
      </c>
      <c r="D27" s="34"/>
      <c r="E27" s="34">
        <v>276262</v>
      </c>
      <c r="F27" s="34">
        <v>1087702</v>
      </c>
      <c r="G27" s="34">
        <v>326988</v>
      </c>
      <c r="H27" s="34">
        <v>91550</v>
      </c>
      <c r="I27" s="34">
        <v>498737</v>
      </c>
      <c r="J27" s="34"/>
      <c r="K27" s="34"/>
      <c r="L27" s="34"/>
      <c r="M27" s="34"/>
      <c r="O27" s="36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2:32" ht="24" customHeight="1">
      <c r="B28" s="6" t="s">
        <v>44</v>
      </c>
      <c r="C28" s="34"/>
      <c r="D28" s="34"/>
      <c r="E28" s="34"/>
      <c r="F28" s="34"/>
      <c r="G28" s="34"/>
      <c r="H28" s="34"/>
      <c r="I28" s="34"/>
      <c r="J28" s="34"/>
      <c r="K28" s="34">
        <v>-76636</v>
      </c>
      <c r="L28" s="26">
        <v>5918</v>
      </c>
      <c r="M28" s="34">
        <v>-220839</v>
      </c>
    </row>
    <row r="29" spans="2:32" ht="18" customHeight="1">
      <c r="B29" s="37"/>
      <c r="C29" s="39"/>
      <c r="D29" s="39"/>
      <c r="E29" s="39"/>
      <c r="F29" s="39"/>
      <c r="G29" s="39"/>
      <c r="H29" s="39"/>
      <c r="I29" s="39"/>
      <c r="J29" s="39"/>
      <c r="K29" s="39"/>
      <c r="L29" s="38"/>
      <c r="M29" s="39"/>
    </row>
    <row r="30" spans="2:32" ht="16.5" customHeight="1">
      <c r="B30" s="45" t="s">
        <v>66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2:32" ht="20.25" customHeight="1">
      <c r="B31" s="46" t="s">
        <v>26</v>
      </c>
      <c r="C31" s="47" t="s">
        <v>27</v>
      </c>
      <c r="D31" s="48" t="s">
        <v>25</v>
      </c>
      <c r="E31" s="48"/>
      <c r="F31" s="48"/>
      <c r="G31" s="48"/>
      <c r="H31" s="48"/>
      <c r="I31" s="48"/>
      <c r="J31" s="48"/>
      <c r="K31" s="48"/>
      <c r="L31" s="48"/>
      <c r="M31" s="48"/>
    </row>
    <row r="32" spans="2:32" ht="90">
      <c r="B32" s="46"/>
      <c r="C32" s="47"/>
      <c r="D32" s="30" t="s">
        <v>28</v>
      </c>
      <c r="E32" s="30" t="s">
        <v>29</v>
      </c>
      <c r="F32" s="30" t="s">
        <v>30</v>
      </c>
      <c r="G32" s="30" t="s">
        <v>31</v>
      </c>
      <c r="H32" s="30" t="s">
        <v>32</v>
      </c>
      <c r="I32" s="30" t="s">
        <v>33</v>
      </c>
      <c r="J32" s="30" t="s">
        <v>34</v>
      </c>
      <c r="K32" s="30" t="s">
        <v>35</v>
      </c>
      <c r="L32" s="30" t="s">
        <v>36</v>
      </c>
      <c r="M32" s="30" t="s">
        <v>37</v>
      </c>
    </row>
    <row r="33" spans="2:15">
      <c r="B33" s="3"/>
      <c r="C33" s="31">
        <v>1</v>
      </c>
      <c r="D33" s="31">
        <v>2</v>
      </c>
      <c r="E33" s="31">
        <v>3</v>
      </c>
      <c r="F33" s="31">
        <v>4</v>
      </c>
      <c r="G33" s="31">
        <v>5</v>
      </c>
      <c r="H33" s="31">
        <v>6</v>
      </c>
      <c r="I33" s="31">
        <v>7</v>
      </c>
      <c r="J33" s="31">
        <v>8</v>
      </c>
      <c r="K33" s="31">
        <v>9</v>
      </c>
      <c r="L33" s="31">
        <v>10</v>
      </c>
      <c r="M33" s="31">
        <v>11</v>
      </c>
    </row>
    <row r="34" spans="2:15" ht="30">
      <c r="B34" s="5" t="s">
        <v>38</v>
      </c>
      <c r="C34" s="9">
        <f>C35+C36+C37+C38</f>
        <v>1286133.6800000002</v>
      </c>
      <c r="D34" s="9"/>
      <c r="E34" s="33">
        <f>SUM(E35:E38)</f>
        <v>207900</v>
      </c>
      <c r="F34" s="33">
        <f t="shared" ref="F34:I34" si="2">SUM(F35:F38)</f>
        <v>691193.20000000007</v>
      </c>
      <c r="G34" s="33">
        <f t="shared" si="2"/>
        <v>207358</v>
      </c>
      <c r="H34" s="33">
        <f t="shared" si="2"/>
        <v>54643.940999999999</v>
      </c>
      <c r="I34" s="33">
        <f t="shared" si="2"/>
        <v>125038.539</v>
      </c>
      <c r="J34" s="9"/>
      <c r="K34" s="10"/>
      <c r="L34" s="9"/>
      <c r="M34" s="9"/>
      <c r="O34" s="36"/>
    </row>
    <row r="35" spans="2:15" ht="45">
      <c r="B35" s="6" t="s">
        <v>39</v>
      </c>
      <c r="C35" s="9">
        <f>'Форма № 2'!G15</f>
        <v>521229.63800000004</v>
      </c>
      <c r="D35" s="9"/>
      <c r="E35" s="34">
        <v>81494</v>
      </c>
      <c r="F35" s="34">
        <v>286760</v>
      </c>
      <c r="G35" s="34">
        <v>86028</v>
      </c>
      <c r="H35" s="34">
        <v>15141.874</v>
      </c>
      <c r="I35" s="34">
        <v>51805.764000000003</v>
      </c>
      <c r="J35" s="9"/>
      <c r="K35" s="11"/>
      <c r="L35" s="31"/>
      <c r="M35" s="31"/>
    </row>
    <row r="36" spans="2:15" ht="30">
      <c r="B36" s="6" t="s">
        <v>55</v>
      </c>
      <c r="C36" s="9">
        <f>'Форма № 2'!G16</f>
        <v>345058.43300000002</v>
      </c>
      <c r="D36" s="9"/>
      <c r="E36" s="34">
        <v>19421</v>
      </c>
      <c r="F36" s="34">
        <v>227693</v>
      </c>
      <c r="G36" s="34">
        <v>68308</v>
      </c>
      <c r="H36" s="34">
        <v>8530.8050000000003</v>
      </c>
      <c r="I36" s="34">
        <v>21105.628000000001</v>
      </c>
      <c r="J36" s="9"/>
      <c r="K36" s="11"/>
      <c r="L36" s="31"/>
      <c r="M36" s="31"/>
    </row>
    <row r="37" spans="2:15" ht="45">
      <c r="B37" s="6" t="s">
        <v>56</v>
      </c>
      <c r="C37" s="9">
        <f>'Форма № 2'!G17</f>
        <v>206164.61699999997</v>
      </c>
      <c r="D37" s="9"/>
      <c r="E37" s="34">
        <v>66259</v>
      </c>
      <c r="F37" s="34">
        <v>59998.05</v>
      </c>
      <c r="G37" s="34">
        <v>17999</v>
      </c>
      <c r="H37" s="34">
        <v>24840.42</v>
      </c>
      <c r="I37" s="34">
        <v>37068.146999999997</v>
      </c>
      <c r="J37" s="9"/>
      <c r="K37" s="11"/>
      <c r="L37" s="31"/>
      <c r="M37" s="31"/>
    </row>
    <row r="38" spans="2:15" ht="30">
      <c r="B38" s="6" t="s">
        <v>40</v>
      </c>
      <c r="C38" s="9">
        <f>'Форма № 2'!G18</f>
        <v>213680.992</v>
      </c>
      <c r="D38" s="9"/>
      <c r="E38" s="34">
        <v>40726</v>
      </c>
      <c r="F38" s="34">
        <v>116742.15</v>
      </c>
      <c r="G38" s="34">
        <v>35023</v>
      </c>
      <c r="H38" s="34">
        <v>6130.8419999999996</v>
      </c>
      <c r="I38" s="34">
        <v>15059</v>
      </c>
      <c r="J38" s="9"/>
      <c r="K38" s="11"/>
      <c r="L38" s="31"/>
      <c r="M38" s="31"/>
    </row>
    <row r="39" spans="2:15" ht="45">
      <c r="B39" s="6" t="s">
        <v>41</v>
      </c>
      <c r="C39" s="31"/>
      <c r="D39" s="31"/>
      <c r="E39" s="34"/>
      <c r="F39" s="34"/>
      <c r="G39" s="34"/>
      <c r="H39" s="34"/>
      <c r="I39" s="34"/>
      <c r="J39" s="9"/>
      <c r="K39" s="31"/>
      <c r="L39" s="31"/>
      <c r="M39" s="31"/>
    </row>
    <row r="40" spans="2:15" ht="30">
      <c r="B40" s="6" t="s">
        <v>42</v>
      </c>
      <c r="C40" s="31"/>
      <c r="D40" s="31"/>
      <c r="E40" s="34"/>
      <c r="F40" s="34"/>
      <c r="G40" s="34"/>
      <c r="H40" s="34"/>
      <c r="I40" s="34"/>
      <c r="J40" s="9"/>
      <c r="K40" s="31"/>
      <c r="L40" s="31"/>
      <c r="M40" s="31"/>
    </row>
    <row r="41" spans="2:15" ht="30">
      <c r="B41" s="6" t="s">
        <v>43</v>
      </c>
      <c r="C41" s="9">
        <f>'Форма № 2'!G14</f>
        <v>2488316</v>
      </c>
      <c r="D41" s="31"/>
      <c r="E41" s="34">
        <v>307725</v>
      </c>
      <c r="F41" s="34">
        <v>1248587</v>
      </c>
      <c r="G41" s="34">
        <v>377871</v>
      </c>
      <c r="H41" s="34">
        <v>95548</v>
      </c>
      <c r="I41" s="34">
        <v>458585</v>
      </c>
      <c r="J41" s="9"/>
      <c r="K41" s="31"/>
      <c r="L41" s="31"/>
      <c r="M41" s="31"/>
    </row>
    <row r="42" spans="2:15" ht="20.25" customHeight="1">
      <c r="B42" s="6" t="s">
        <v>44</v>
      </c>
      <c r="C42" s="31"/>
      <c r="D42" s="31"/>
      <c r="E42" s="31"/>
      <c r="F42" s="31"/>
      <c r="G42" s="31"/>
      <c r="H42" s="34"/>
      <c r="I42" s="34"/>
      <c r="J42" s="31"/>
      <c r="K42" s="25">
        <v>-77848.471999999994</v>
      </c>
      <c r="L42" s="26">
        <v>5822</v>
      </c>
      <c r="M42" s="25">
        <v>-150354</v>
      </c>
    </row>
  </sheetData>
  <mergeCells count="14">
    <mergeCell ref="B30:M30"/>
    <mergeCell ref="B31:B32"/>
    <mergeCell ref="C31:C32"/>
    <mergeCell ref="D31:M31"/>
    <mergeCell ref="B1:M1"/>
    <mergeCell ref="B2:M2"/>
    <mergeCell ref="B3:B4"/>
    <mergeCell ref="C3:C4"/>
    <mergeCell ref="D3:M3"/>
    <mergeCell ref="B16:M16"/>
    <mergeCell ref="B17:B18"/>
    <mergeCell ref="C17:C18"/>
    <mergeCell ref="D17:M17"/>
    <mergeCell ref="U27:AF27"/>
  </mergeCells>
  <phoneticPr fontId="0" type="noConversion"/>
  <pageMargins left="0.4" right="0.39370078740157483" top="0.36" bottom="0.27559055118110237" header="0.47244094488188981" footer="0.31496062992125984"/>
  <pageSetup paperSize="9" scale="79" fitToHeight="0" orientation="landscape" r:id="rId1"/>
  <rowBreaks count="2" manualBreakCount="2">
    <brk id="15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№ 2</vt:lpstr>
      <vt:lpstr>Форма № 2 продолж. 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2025-04-04T00:10:56Z</dcterms:modified>
</cp:coreProperties>
</file>